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8595" windowHeight="2880"/>
  </bookViews>
  <sheets>
    <sheet name="햇마루 주괴 제작 단가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D7" i="1" s="1"/>
  <c r="H9" i="1"/>
  <c r="I9" i="1" s="1"/>
  <c r="D28" i="1"/>
  <c r="D19" i="1"/>
  <c r="D26" i="1"/>
  <c r="D17" i="1"/>
  <c r="D8" i="1"/>
  <c r="N23" i="1"/>
  <c r="N22" i="1"/>
  <c r="N21" i="1"/>
  <c r="N20" i="1"/>
  <c r="N14" i="1"/>
  <c r="N13" i="1"/>
  <c r="N15" i="1" s="1"/>
  <c r="D25" i="1"/>
  <c r="D24" i="1"/>
  <c r="D23" i="1"/>
  <c r="I18" i="1"/>
  <c r="I17" i="1"/>
  <c r="I16" i="1"/>
  <c r="I15" i="1"/>
  <c r="D16" i="1"/>
  <c r="D15" i="1"/>
  <c r="N8" i="1"/>
  <c r="H8" i="1" s="1"/>
  <c r="I8" i="1" s="1"/>
  <c r="N7" i="1"/>
  <c r="H7" i="1" s="1"/>
  <c r="I7" i="1" s="1"/>
  <c r="N6" i="1"/>
  <c r="H6" i="1" s="1"/>
  <c r="I6" i="1" s="1"/>
  <c r="D6" i="1"/>
  <c r="N24" i="1" l="1"/>
  <c r="D27" i="1"/>
  <c r="I19" i="1"/>
  <c r="C14" i="1" s="1"/>
  <c r="D14" i="1" s="1"/>
  <c r="D18" i="1" s="1"/>
  <c r="I10" i="1"/>
  <c r="C5" i="1" s="1"/>
  <c r="D5" i="1" s="1"/>
  <c r="D9" i="1" s="1"/>
  <c r="D10" i="1" s="1"/>
</calcChain>
</file>

<file path=xl/sharedStrings.xml><?xml version="1.0" encoding="utf-8"?>
<sst xmlns="http://schemas.openxmlformats.org/spreadsheetml/2006/main" count="76" uniqueCount="46">
  <si>
    <t>햇마루 주괴</t>
    <phoneticPr fontId="1" type="noConversion"/>
  </si>
  <si>
    <t>토탈 제작비</t>
    <phoneticPr fontId="1" type="noConversion"/>
  </si>
  <si>
    <t>순이익</t>
    <phoneticPr fontId="1" type="noConversion"/>
  </si>
  <si>
    <t>토탈 제작비</t>
    <phoneticPr fontId="1" type="noConversion"/>
  </si>
  <si>
    <t>개당 단가</t>
    <phoneticPr fontId="1" type="noConversion"/>
  </si>
  <si>
    <t>개당 단가</t>
    <phoneticPr fontId="1" type="noConversion"/>
  </si>
  <si>
    <t>모든 재료 구매 시</t>
    <phoneticPr fontId="1" type="noConversion"/>
  </si>
  <si>
    <t>개당 단가</t>
    <phoneticPr fontId="1" type="noConversion"/>
  </si>
  <si>
    <t>토탈 단가</t>
    <phoneticPr fontId="1" type="noConversion"/>
  </si>
  <si>
    <t>토탈 단가</t>
    <phoneticPr fontId="1" type="noConversion"/>
  </si>
  <si>
    <t>재료</t>
    <phoneticPr fontId="1" type="noConversion"/>
  </si>
  <si>
    <t>토탈 단가</t>
    <phoneticPr fontId="1" type="noConversion"/>
  </si>
  <si>
    <t>개당 단가</t>
    <phoneticPr fontId="1" type="noConversion"/>
  </si>
  <si>
    <t>주괴 구매 시</t>
    <phoneticPr fontId="1" type="noConversion"/>
  </si>
  <si>
    <t>주괴 제작 시</t>
    <phoneticPr fontId="1" type="noConversion"/>
  </si>
  <si>
    <t>주괴 재료</t>
    <phoneticPr fontId="1" type="noConversion"/>
  </si>
  <si>
    <t>불투명한 연마제 재료</t>
    <phoneticPr fontId="1" type="noConversion"/>
  </si>
  <si>
    <t>철쭉 X 25</t>
    <phoneticPr fontId="1" type="noConversion"/>
  </si>
  <si>
    <t>수선화 X 15</t>
    <phoneticPr fontId="1" type="noConversion"/>
  </si>
  <si>
    <t>재료</t>
    <phoneticPr fontId="1" type="noConversion"/>
  </si>
  <si>
    <t>개당 단가</t>
    <phoneticPr fontId="1" type="noConversion"/>
  </si>
  <si>
    <t>토탈 단가</t>
    <phoneticPr fontId="1" type="noConversion"/>
  </si>
  <si>
    <t>토탈 제작비</t>
    <phoneticPr fontId="1" type="noConversion"/>
  </si>
  <si>
    <t>연꽃 X 25</t>
    <phoneticPr fontId="1" type="noConversion"/>
  </si>
  <si>
    <t>귀리 X 20</t>
    <phoneticPr fontId="1" type="noConversion"/>
  </si>
  <si>
    <t>흰색 산호 조각 X 9</t>
    <phoneticPr fontId="1" type="noConversion"/>
  </si>
  <si>
    <t>부드러운 철쭉 꽃잎 X 1</t>
    <phoneticPr fontId="1" type="noConversion"/>
  </si>
  <si>
    <t>거친 입자의 연마제 재료</t>
    <phoneticPr fontId="1" type="noConversion"/>
  </si>
  <si>
    <t>철광석 X 3</t>
    <phoneticPr fontId="1" type="noConversion"/>
  </si>
  <si>
    <t>구리 광석 X 3</t>
    <phoneticPr fontId="1" type="noConversion"/>
  </si>
  <si>
    <t>은광석 X 3</t>
    <phoneticPr fontId="1" type="noConversion"/>
  </si>
  <si>
    <t>철 주괴 X 8</t>
    <phoneticPr fontId="1" type="noConversion"/>
  </si>
  <si>
    <t>구리 주괴 X 1</t>
    <phoneticPr fontId="1" type="noConversion"/>
  </si>
  <si>
    <t>은괴 X 1</t>
    <phoneticPr fontId="1" type="noConversion"/>
  </si>
  <si>
    <t>불투명한 연마제 X 1</t>
    <phoneticPr fontId="1" type="noConversion"/>
  </si>
  <si>
    <t>햇마루 주괴 경매장 수익</t>
    <phoneticPr fontId="1" type="noConversion"/>
  </si>
  <si>
    <t>강도 높은 주괴 X 10</t>
    <phoneticPr fontId="1" type="noConversion"/>
  </si>
  <si>
    <t>정원의 신비한 가루 X 5</t>
    <phoneticPr fontId="1" type="noConversion"/>
  </si>
  <si>
    <t>거친 입자의 연마제 X 1</t>
    <phoneticPr fontId="1" type="noConversion"/>
  </si>
  <si>
    <t>가격 입력</t>
    <phoneticPr fontId="1" type="noConversion"/>
  </si>
  <si>
    <t>토탈 가격</t>
    <phoneticPr fontId="1" type="noConversion"/>
  </si>
  <si>
    <t>모든 재료 제작 시 (주괴 + 연마제)</t>
    <phoneticPr fontId="1" type="noConversion"/>
  </si>
  <si>
    <t>주괴 재료 구매 시 (주괴 + 연마제)</t>
    <phoneticPr fontId="1" type="noConversion"/>
  </si>
  <si>
    <t>2013-03-13 17:00 경매장 기준</t>
    <phoneticPr fontId="1" type="noConversion"/>
  </si>
  <si>
    <t>1금 = 10000</t>
    <phoneticPr fontId="1" type="noConversion"/>
  </si>
  <si>
    <t>1은 = 100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</si>
</sst>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8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Fill="1" applyBorder="1">
      <alignment vertical="center"/>
    </xf>
    <xf numFmtId="0" fontId="0" fillId="3" borderId="0" xfId="0" applyFill="1">
      <alignment vertical="center"/>
    </xf>
    <xf numFmtId="0" fontId="0" fillId="2" borderId="0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abSelected="1" workbookViewId="0">
      <selection activeCell="M8" sqref="M8"/>
    </sheetView>
  </sheetViews>
  <sheetFormatPr defaultRowHeight="16.5" x14ac:dyDescent="0.3"/>
  <cols>
    <col min="2" max="2" width="32.625" bestFit="1" customWidth="1"/>
    <col min="3" max="4" width="9.625" bestFit="1" customWidth="1"/>
    <col min="5" max="6" width="5.625" customWidth="1"/>
    <col min="7" max="7" width="19.5" bestFit="1" customWidth="1"/>
    <col min="10" max="11" width="5.625" customWidth="1"/>
    <col min="12" max="12" width="23.5" bestFit="1" customWidth="1"/>
  </cols>
  <sheetData>
    <row r="1" spans="2:14" x14ac:dyDescent="0.3">
      <c r="B1" t="s">
        <v>43</v>
      </c>
      <c r="D1" s="7" t="s">
        <v>39</v>
      </c>
      <c r="G1" t="s">
        <v>44</v>
      </c>
    </row>
    <row r="2" spans="2:14" ht="17.25" thickBot="1" x14ac:dyDescent="0.35">
      <c r="D2" s="17" t="s">
        <v>40</v>
      </c>
      <c r="G2" t="s">
        <v>45</v>
      </c>
    </row>
    <row r="3" spans="2:14" ht="17.25" thickBot="1" x14ac:dyDescent="0.35">
      <c r="B3" s="5" t="s">
        <v>41</v>
      </c>
    </row>
    <row r="4" spans="2:14" ht="17.25" thickBot="1" x14ac:dyDescent="0.35">
      <c r="B4" s="5" t="s">
        <v>10</v>
      </c>
      <c r="C4" s="8" t="s">
        <v>7</v>
      </c>
      <c r="D4" s="9" t="s">
        <v>8</v>
      </c>
      <c r="G4" s="5" t="s">
        <v>14</v>
      </c>
      <c r="L4" s="5" t="s">
        <v>15</v>
      </c>
    </row>
    <row r="5" spans="2:14" ht="17.25" thickBot="1" x14ac:dyDescent="0.35">
      <c r="B5" s="14" t="s">
        <v>36</v>
      </c>
      <c r="C5" s="2">
        <f>I10</f>
        <v>35170</v>
      </c>
      <c r="D5" s="3">
        <f>C5*10</f>
        <v>351700</v>
      </c>
      <c r="G5" s="5" t="s">
        <v>10</v>
      </c>
      <c r="H5" s="8" t="s">
        <v>4</v>
      </c>
      <c r="I5" s="9" t="s">
        <v>9</v>
      </c>
      <c r="L5" s="5" t="s">
        <v>10</v>
      </c>
      <c r="M5" s="8" t="s">
        <v>5</v>
      </c>
      <c r="N5" s="9" t="s">
        <v>11</v>
      </c>
    </row>
    <row r="6" spans="2:14" x14ac:dyDescent="0.3">
      <c r="B6" s="14" t="s">
        <v>37</v>
      </c>
      <c r="C6" s="18">
        <v>4200</v>
      </c>
      <c r="D6" s="3">
        <f>C6*5</f>
        <v>21000</v>
      </c>
      <c r="G6" s="14" t="s">
        <v>31</v>
      </c>
      <c r="H6" s="2">
        <f>N6</f>
        <v>180</v>
      </c>
      <c r="I6" s="3">
        <f>H6*8</f>
        <v>1440</v>
      </c>
      <c r="L6" s="14" t="s">
        <v>28</v>
      </c>
      <c r="M6" s="18">
        <v>60</v>
      </c>
      <c r="N6" s="3">
        <f>M6*3</f>
        <v>180</v>
      </c>
    </row>
    <row r="7" spans="2:14" ht="17.25" thickBot="1" x14ac:dyDescent="0.35">
      <c r="B7" s="14" t="s">
        <v>38</v>
      </c>
      <c r="C7" s="18">
        <f>N24</f>
        <v>36600</v>
      </c>
      <c r="D7" s="3">
        <f>C7*1</f>
        <v>36600</v>
      </c>
      <c r="G7" s="14" t="s">
        <v>32</v>
      </c>
      <c r="H7" s="2">
        <f>N7</f>
        <v>810</v>
      </c>
      <c r="I7" s="3">
        <f>H7*1</f>
        <v>810</v>
      </c>
      <c r="L7" s="14" t="s">
        <v>29</v>
      </c>
      <c r="M7" s="18">
        <v>270</v>
      </c>
      <c r="N7" s="3">
        <f>M7*3</f>
        <v>810</v>
      </c>
    </row>
    <row r="8" spans="2:14" ht="17.25" thickBot="1" x14ac:dyDescent="0.35">
      <c r="B8" s="10" t="s">
        <v>35</v>
      </c>
      <c r="C8" s="1">
        <v>559000</v>
      </c>
      <c r="D8" s="11">
        <f>C8-(C8*0.1)</f>
        <v>503100</v>
      </c>
      <c r="G8" s="14" t="s">
        <v>33</v>
      </c>
      <c r="H8" s="2">
        <f>N8</f>
        <v>30000</v>
      </c>
      <c r="I8" s="3">
        <f>H8*1</f>
        <v>30000</v>
      </c>
      <c r="L8" s="15" t="s">
        <v>30</v>
      </c>
      <c r="M8" s="19">
        <v>10000</v>
      </c>
      <c r="N8" s="4">
        <f>M8*3</f>
        <v>30000</v>
      </c>
    </row>
    <row r="9" spans="2:14" ht="17.25" thickBot="1" x14ac:dyDescent="0.35">
      <c r="B9" s="14" t="s">
        <v>1</v>
      </c>
      <c r="C9" s="2"/>
      <c r="D9" s="12">
        <f>SUM(D5:D7)</f>
        <v>409300</v>
      </c>
      <c r="G9" s="14" t="s">
        <v>34</v>
      </c>
      <c r="H9" s="18">
        <f>N15</f>
        <v>2920</v>
      </c>
      <c r="I9" s="3">
        <f>H9*1</f>
        <v>2920</v>
      </c>
    </row>
    <row r="10" spans="2:14" ht="17.25" thickBot="1" x14ac:dyDescent="0.35">
      <c r="B10" s="5" t="s">
        <v>2</v>
      </c>
      <c r="C10" s="8"/>
      <c r="D10" s="13">
        <f>D8-D9</f>
        <v>93800</v>
      </c>
      <c r="G10" s="5" t="s">
        <v>3</v>
      </c>
      <c r="H10" s="8"/>
      <c r="I10" s="13">
        <f>SUM(I6:I9)</f>
        <v>35170</v>
      </c>
    </row>
    <row r="11" spans="2:14" ht="17.25" thickBot="1" x14ac:dyDescent="0.35">
      <c r="B11" s="2"/>
      <c r="C11" s="2"/>
      <c r="D11" s="2"/>
      <c r="L11" s="10" t="s">
        <v>16</v>
      </c>
    </row>
    <row r="12" spans="2:14" ht="17.25" thickBot="1" x14ac:dyDescent="0.35">
      <c r="B12" s="6" t="s">
        <v>42</v>
      </c>
      <c r="L12" s="6" t="s">
        <v>19</v>
      </c>
      <c r="M12" s="8" t="s">
        <v>20</v>
      </c>
      <c r="N12" s="9" t="s">
        <v>21</v>
      </c>
    </row>
    <row r="13" spans="2:14" ht="17.25" thickBot="1" x14ac:dyDescent="0.35">
      <c r="B13" s="5" t="s">
        <v>10</v>
      </c>
      <c r="C13" s="8" t="s">
        <v>5</v>
      </c>
      <c r="D13" s="9" t="s">
        <v>8</v>
      </c>
      <c r="G13" s="5" t="s">
        <v>13</v>
      </c>
      <c r="L13" s="16" t="s">
        <v>17</v>
      </c>
      <c r="M13" s="18">
        <v>55</v>
      </c>
      <c r="N13" s="3">
        <f>M13*25</f>
        <v>1375</v>
      </c>
    </row>
    <row r="14" spans="2:14" ht="17.25" thickBot="1" x14ac:dyDescent="0.35">
      <c r="B14" s="14" t="s">
        <v>36</v>
      </c>
      <c r="C14" s="2">
        <f>I19</f>
        <v>41900</v>
      </c>
      <c r="D14" s="3">
        <f>C14*10</f>
        <v>419000</v>
      </c>
      <c r="G14" s="5" t="s">
        <v>10</v>
      </c>
      <c r="H14" s="8" t="s">
        <v>12</v>
      </c>
      <c r="I14" s="9" t="s">
        <v>9</v>
      </c>
      <c r="L14" s="16" t="s">
        <v>18</v>
      </c>
      <c r="M14" s="18">
        <v>103</v>
      </c>
      <c r="N14" s="3">
        <f>M14*15</f>
        <v>1545</v>
      </c>
    </row>
    <row r="15" spans="2:14" ht="17.25" thickBot="1" x14ac:dyDescent="0.35">
      <c r="B15" s="14" t="s">
        <v>37</v>
      </c>
      <c r="C15" s="18">
        <v>4200</v>
      </c>
      <c r="D15" s="3">
        <f>C15*5</f>
        <v>21000</v>
      </c>
      <c r="G15" s="14" t="s">
        <v>31</v>
      </c>
      <c r="H15" s="18">
        <v>230</v>
      </c>
      <c r="I15" s="3">
        <f>H15*8</f>
        <v>1840</v>
      </c>
      <c r="L15" s="6" t="s">
        <v>22</v>
      </c>
      <c r="M15" s="8"/>
      <c r="N15" s="13">
        <f>SUM(N13:N14)</f>
        <v>2920</v>
      </c>
    </row>
    <row r="16" spans="2:14" ht="17.25" thickBot="1" x14ac:dyDescent="0.35">
      <c r="B16" s="14" t="s">
        <v>38</v>
      </c>
      <c r="C16" s="18">
        <v>41000</v>
      </c>
      <c r="D16" s="3">
        <f>C16*1</f>
        <v>41000</v>
      </c>
      <c r="G16" s="14" t="s">
        <v>32</v>
      </c>
      <c r="H16" s="18">
        <v>960</v>
      </c>
      <c r="I16" s="3">
        <f>H16*1</f>
        <v>960</v>
      </c>
    </row>
    <row r="17" spans="2:14" ht="17.25" thickBot="1" x14ac:dyDescent="0.35">
      <c r="B17" s="10" t="s">
        <v>0</v>
      </c>
      <c r="C17" s="1">
        <v>559000</v>
      </c>
      <c r="D17" s="11">
        <f>C17-(C17*0.1)</f>
        <v>503100</v>
      </c>
      <c r="G17" s="14" t="s">
        <v>33</v>
      </c>
      <c r="H17" s="18">
        <v>35600</v>
      </c>
      <c r="I17" s="3">
        <f>H17*1</f>
        <v>35600</v>
      </c>
    </row>
    <row r="18" spans="2:14" ht="17.25" thickBot="1" x14ac:dyDescent="0.35">
      <c r="B18" s="14" t="s">
        <v>1</v>
      </c>
      <c r="C18" s="2"/>
      <c r="D18" s="12">
        <f>SUM(D14:D16)</f>
        <v>481000</v>
      </c>
      <c r="G18" s="14" t="s">
        <v>34</v>
      </c>
      <c r="H18" s="18">
        <v>3500</v>
      </c>
      <c r="I18" s="3">
        <f>H18*1</f>
        <v>3500</v>
      </c>
      <c r="L18" s="5" t="s">
        <v>27</v>
      </c>
    </row>
    <row r="19" spans="2:14" ht="17.25" thickBot="1" x14ac:dyDescent="0.35">
      <c r="B19" s="5" t="s">
        <v>2</v>
      </c>
      <c r="C19" s="8"/>
      <c r="D19" s="13">
        <f>D17-D18</f>
        <v>22100</v>
      </c>
      <c r="G19" s="5" t="s">
        <v>3</v>
      </c>
      <c r="H19" s="8"/>
      <c r="I19" s="13">
        <f>SUM(I15:I18)</f>
        <v>41900</v>
      </c>
      <c r="L19" s="5" t="s">
        <v>10</v>
      </c>
      <c r="M19" s="8" t="s">
        <v>20</v>
      </c>
      <c r="N19" s="9" t="s">
        <v>11</v>
      </c>
    </row>
    <row r="20" spans="2:14" ht="17.25" thickBot="1" x14ac:dyDescent="0.35">
      <c r="B20" s="2"/>
      <c r="C20" s="2"/>
      <c r="D20" s="2"/>
      <c r="L20" s="14" t="s">
        <v>23</v>
      </c>
      <c r="M20" s="18">
        <v>180</v>
      </c>
      <c r="N20" s="3">
        <f>M20*25</f>
        <v>4500</v>
      </c>
    </row>
    <row r="21" spans="2:14" ht="17.25" thickBot="1" x14ac:dyDescent="0.35">
      <c r="B21" s="6" t="s">
        <v>6</v>
      </c>
      <c r="L21" s="14" t="s">
        <v>24</v>
      </c>
      <c r="M21" s="18">
        <v>110</v>
      </c>
      <c r="N21" s="3">
        <f>M21*20</f>
        <v>2200</v>
      </c>
    </row>
    <row r="22" spans="2:14" ht="17.25" thickBot="1" x14ac:dyDescent="0.35">
      <c r="B22" s="5" t="s">
        <v>10</v>
      </c>
      <c r="C22" s="8" t="s">
        <v>5</v>
      </c>
      <c r="D22" s="9" t="s">
        <v>9</v>
      </c>
      <c r="L22" s="14" t="s">
        <v>25</v>
      </c>
      <c r="M22" s="18">
        <v>1800</v>
      </c>
      <c r="N22" s="3">
        <f>M22*9</f>
        <v>16200</v>
      </c>
    </row>
    <row r="23" spans="2:14" ht="17.25" thickBot="1" x14ac:dyDescent="0.35">
      <c r="B23" s="14" t="s">
        <v>36</v>
      </c>
      <c r="C23" s="18">
        <v>47500</v>
      </c>
      <c r="D23" s="3">
        <f>C23*10</f>
        <v>475000</v>
      </c>
      <c r="L23" s="14" t="s">
        <v>26</v>
      </c>
      <c r="M23" s="18">
        <v>13700</v>
      </c>
      <c r="N23" s="3">
        <f>M23*1</f>
        <v>13700</v>
      </c>
    </row>
    <row r="24" spans="2:14" ht="17.25" thickBot="1" x14ac:dyDescent="0.35">
      <c r="B24" s="14" t="s">
        <v>37</v>
      </c>
      <c r="C24" s="18">
        <v>4200</v>
      </c>
      <c r="D24" s="3">
        <f>C24*5</f>
        <v>21000</v>
      </c>
      <c r="L24" s="5" t="s">
        <v>3</v>
      </c>
      <c r="M24" s="8"/>
      <c r="N24" s="13">
        <f>SUM(N20:N23)</f>
        <v>36600</v>
      </c>
    </row>
    <row r="25" spans="2:14" ht="17.25" thickBot="1" x14ac:dyDescent="0.35">
      <c r="B25" s="14" t="s">
        <v>38</v>
      </c>
      <c r="C25" s="18">
        <v>41000</v>
      </c>
      <c r="D25" s="3">
        <f>C25*1</f>
        <v>41000</v>
      </c>
    </row>
    <row r="26" spans="2:14" x14ac:dyDescent="0.3">
      <c r="B26" s="10" t="s">
        <v>0</v>
      </c>
      <c r="C26" s="1">
        <v>559000</v>
      </c>
      <c r="D26" s="11">
        <f>C26-(C26*0.1)</f>
        <v>503100</v>
      </c>
    </row>
    <row r="27" spans="2:14" ht="17.25" thickBot="1" x14ac:dyDescent="0.35">
      <c r="B27" s="14" t="s">
        <v>1</v>
      </c>
      <c r="C27" s="2"/>
      <c r="D27" s="12">
        <f>SUM(D23:D25)</f>
        <v>537000</v>
      </c>
    </row>
    <row r="28" spans="2:14" ht="17.25" thickBot="1" x14ac:dyDescent="0.35">
      <c r="B28" s="5" t="s">
        <v>2</v>
      </c>
      <c r="C28" s="8"/>
      <c r="D28" s="13">
        <f>D26-D27</f>
        <v>-33900</v>
      </c>
    </row>
  </sheetData>
  <sheetProtection password="C6AB" sheet="1" objects="1" scenarios="1" selectLockedCells="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햇마루 주괴 제작 단가</vt:lpstr>
      <vt:lpstr>Sheet2</vt:lpstr>
      <vt:lpstr>Sheet3</vt:lpstr>
    </vt:vector>
  </TitlesOfParts>
  <Company>GOS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 성민(프로그램팀)</dc:creator>
  <cp:lastModifiedBy>이 성민(프로그램팀)</cp:lastModifiedBy>
  <dcterms:created xsi:type="dcterms:W3CDTF">2013-03-13T06:32:14Z</dcterms:created>
  <dcterms:modified xsi:type="dcterms:W3CDTF">2013-03-13T08:10:11Z</dcterms:modified>
</cp:coreProperties>
</file>